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'Лист1'!$A$1:$P$166</definedName>
  </definedNames>
  <calcPr fullCalcOnLoad="1"/>
</workbook>
</file>

<file path=xl/sharedStrings.xml><?xml version="1.0" encoding="utf-8"?>
<sst xmlns="http://schemas.openxmlformats.org/spreadsheetml/2006/main" count="489" uniqueCount="289">
  <si>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</si>
  <si>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</si>
  <si>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</si>
  <si>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</si>
  <si>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</si>
  <si>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</si>
  <si>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</si>
  <si>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</si>
  <si>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</si>
  <si>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</si>
  <si>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</si>
  <si>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</si>
  <si>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</si>
  <si>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</si>
  <si>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</si>
  <si>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</si>
  <si>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</si>
  <si>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</si>
  <si>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</si>
  <si>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</si>
  <si>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</si>
  <si>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</si>
  <si>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</si>
  <si>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</si>
  <si>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</si>
  <si>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</si>
  <si>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</si>
  <si>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</si>
  <si>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</si>
  <si>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</si>
  <si>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</si>
  <si>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</si>
  <si>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</si>
  <si>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</si>
  <si>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</si>
  <si>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</si>
  <si>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</si>
  <si>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</si>
  <si>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</si>
  <si>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</si>
  <si>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</si>
  <si>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</si>
  <si>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</si>
  <si>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</si>
  <si>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</si>
  <si>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</si>
  <si>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</si>
  <si>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</si>
  <si>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</si>
  <si>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</si>
  <si>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</si>
  <si>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</si>
  <si>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</si>
  <si>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</si>
  <si>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</si>
  <si>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</si>
  <si>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</si>
  <si>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</si>
  <si>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</si>
  <si>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</si>
  <si>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</si>
  <si>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</si>
  <si>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</si>
  <si>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</si>
  <si>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</si>
  <si>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</si>
  <si>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</si>
  <si>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</si>
  <si>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</si>
  <si>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</si>
  <si>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</si>
  <si>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</si>
  <si>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</si>
  <si>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</si>
  <si>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</si>
  <si>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</si>
  <si>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</si>
  <si>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</si>
  <si>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</si>
  <si>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</si>
  <si>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</si>
  <si>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</si>
  <si>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</si>
  <si>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</si>
  <si>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</si>
  <si>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</si>
  <si>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</si>
  <si>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</si>
  <si>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</si>
  <si>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</si>
  <si>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</si>
  <si>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</si>
  <si>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</si>
  <si>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</si>
  <si>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</si>
  <si>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</si>
  <si>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</si>
  <si>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</si>
  <si>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</si>
  <si>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</si>
  <si>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</si>
  <si>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</si>
  <si>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</si>
  <si>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</si>
  <si>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</si>
  <si>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</si>
  <si>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</si>
  <si>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</si>
  <si>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</si>
  <si>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</si>
  <si>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</si>
  <si>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</si>
  <si>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</si>
  <si>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</si>
  <si>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</si>
  <si>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</si>
  <si>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</si>
  <si>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</si>
  <si>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</si>
  <si>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</si>
  <si>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</si>
  <si>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</si>
  <si>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</si>
  <si>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</si>
  <si>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</si>
  <si>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</si>
  <si>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</si>
  <si>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</si>
  <si>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</si>
  <si>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</si>
  <si>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</si>
  <si>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</si>
  <si>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</si>
  <si>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</si>
  <si>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</si>
  <si>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</si>
  <si>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</si>
  <si>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</si>
  <si>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</si>
  <si>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</si>
  <si>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</si>
  <si>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</si>
  <si>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</si>
  <si>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</si>
  <si>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</si>
  <si>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</si>
  <si>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</si>
  <si>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</si>
  <si>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</si>
  <si>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</si>
  <si>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</si>
  <si>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</si>
  <si>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</si>
  <si>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</si>
  <si>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</si>
  <si>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</si>
  <si>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</si>
  <si>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</si>
  <si>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</si>
  <si>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</si>
  <si>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</si>
  <si>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</si>
  <si>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</si>
  <si>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</si>
  <si>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</si>
  <si>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</si>
  <si>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</si>
  <si>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</si>
  <si>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</si>
  <si>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</si>
  <si>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</si>
  <si>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</si>
  <si>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</si>
  <si>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</si>
  <si>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</si>
  <si>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</si>
  <si>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</si>
  <si>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</si>
  <si>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</si>
  <si>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</si>
  <si>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</si>
  <si>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</si>
  <si>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</si>
  <si>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</si>
  <si>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</si>
  <si>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</si>
  <si>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</si>
  <si>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</si>
  <si>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</si>
  <si>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</si>
  <si>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</si>
  <si>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</si>
  <si>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</si>
  <si>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</si>
  <si>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</si>
  <si>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</si>
  <si>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</si>
  <si>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</si>
  <si>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</si>
  <si>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</si>
  <si>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</si>
  <si>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</si>
  <si>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</si>
  <si>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</si>
  <si>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</si>
  <si>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</si>
  <si>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</si>
  <si>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</si>
  <si>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</si>
  <si>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</si>
  <si>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</si>
  <si>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</si>
  <si>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</si>
  <si>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</si>
  <si>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</si>
  <si>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</si>
  <si>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</si>
  <si>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</si>
  <si>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</si>
  <si>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</si>
  <si>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</si>
  <si>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</si>
  <si>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</si>
  <si>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</si>
  <si>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</si>
  <si>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</si>
  <si>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</si>
  <si>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</si>
  <si>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</si>
  <si>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</si>
  <si>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</si>
  <si>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</si>
  <si>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</si>
  <si>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</si>
  <si>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</si>
  <si>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</si>
  <si>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</si>
  <si>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</si>
  <si>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</si>
  <si>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</si>
  <si>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</si>
  <si>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Утверждено на 2017 год (тыс.руб.)</t>
  </si>
  <si>
    <t>и культуры народов РФ, проживающих на территории Муниципального образования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</si>
  <si>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</si>
  <si>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</si>
  <si>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</si>
  <si>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</si>
  <si>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</si>
  <si>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</si>
  <si>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</si>
  <si>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</si>
  <si>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</si>
  <si>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ПРОЧИЕ РАСХОДЫ В ОБЛАСТИ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</si>
  <si>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</si>
  <si>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</si>
  <si>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</si>
  <si>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</si>
  <si>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</si>
  <si>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</si>
  <si>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</si>
  <si>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</si>
  <si>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</si>
  <si>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</si>
  <si>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</si>
  <si>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</si>
  <si>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</si>
  <si>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</si>
  <si>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</si>
  <si>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</si>
  <si>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</si>
  <si>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</si>
  <si>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 xml:space="preserve">Муниципальные целевые программы по участию в установленном порядке в </t>
  </si>
  <si>
    <t>Исполнено за 1 кв. 2017 год (тыс.руб.)</t>
  </si>
  <si>
    <t>МЕСТНОГО БЮДЖЕТА ВНУТРИГОРОДСКОГО МУНИЦИПАЛЬНОГО</t>
  </si>
  <si>
    <t>в составе Муниципального совета - 1 человек, в составе Местной Администрации - 20 человек.</t>
  </si>
  <si>
    <t>Примечание:  1. Фактическая численность муниципальных служащих по состоянию на 30.06.2017 составила 21 человек, в том числе</t>
  </si>
  <si>
    <t>2. Расходы на их содержание составили  8 446,1 тыс.руб.</t>
  </si>
  <si>
    <t>Исполнено за  полугодие 2017 год (тыс.руб.)</t>
  </si>
  <si>
    <t>ОБРАЗОВАНИЯ САНКТ-ПЕТЕРБУРГА МУНИЦИПАЛЬНЫЙ ОКРУГ ВОЛКОВСКОЕ ЗА ПОЛУГОДИЕ 2017 ГОДА</t>
  </si>
  <si>
    <t xml:space="preserve">  от 07.07.2017 №60</t>
  </si>
  <si>
    <t>Приложение 2</t>
  </si>
  <si>
    <t xml:space="preserve"> к постановлению Местной Администрации</t>
  </si>
  <si>
    <t xml:space="preserve">                                                                                                                                                 ОТЧЕТ</t>
  </si>
  <si>
    <t>ПО ВЕДОМСТВЕННОЙ СТРУКТУРЕ РАСХОДОВ</t>
  </si>
  <si>
    <t>Проведение подготовки и обучения неработающего населения способам защиты</t>
  </si>
  <si>
    <t>5.1.1.1</t>
  </si>
  <si>
    <t>8.2.1.1</t>
  </si>
  <si>
    <t>8.2.1</t>
  </si>
  <si>
    <t xml:space="preserve"> должности и должности муниципальной службы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</si>
</sst>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3"/>
  <sheetViews>
    <sheetView tabSelected="1" zoomScaleSheetLayoutView="120" zoomScalePageLayoutView="0" workbookViewId="0" topLeftCell="A139">
      <selection activeCell="A8" sqref="A8:IV8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11.25390625" style="3" customWidth="1"/>
    <col min="10" max="10" width="10.125" style="0" hidden="1" customWidth="1"/>
    <col min="11" max="11" width="5.625" style="0" hidden="1" customWidth="1"/>
    <col min="12" max="12" width="5.75390625" style="0" hidden="1" customWidth="1"/>
    <col min="13" max="13" width="6.125" style="0" hidden="1" customWidth="1"/>
    <col min="14" max="14" width="6.625" style="0" hidden="1" customWidth="1"/>
    <col min="15" max="15" width="12.875" style="0" hidden="1" customWidth="1"/>
    <col min="16" max="16" width="5.375" style="0" hidden="1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6:9" ht="12.75" customHeight="1">
      <c r="F1" s="110" t="s">
        <v>280</v>
      </c>
      <c r="G1" s="111"/>
      <c r="H1" s="111"/>
      <c r="I1" s="112"/>
    </row>
    <row r="2" spans="1:27" ht="12" customHeight="1">
      <c r="A2" s="17"/>
      <c r="B2" s="113" t="s">
        <v>281</v>
      </c>
      <c r="C2" s="112"/>
      <c r="D2" s="112"/>
      <c r="E2" s="112"/>
      <c r="F2" s="112"/>
      <c r="G2" s="112"/>
      <c r="H2" s="112"/>
      <c r="I2" s="1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7"/>
      <c r="B3" s="113" t="s">
        <v>279</v>
      </c>
      <c r="C3" s="111"/>
      <c r="D3" s="111"/>
      <c r="E3" s="111"/>
      <c r="F3" s="111"/>
      <c r="G3" s="111"/>
      <c r="H3" s="111"/>
      <c r="I3" s="1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7"/>
      <c r="B4" s="105" t="s">
        <v>282</v>
      </c>
      <c r="C4" s="86"/>
      <c r="D4" s="86"/>
      <c r="E4" s="113"/>
      <c r="F4" s="111"/>
      <c r="G4" s="111"/>
      <c r="H4" s="111"/>
      <c r="I4" s="1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7"/>
      <c r="B5" s="114" t="s">
        <v>283</v>
      </c>
      <c r="C5" s="115"/>
      <c r="D5" s="115"/>
      <c r="E5" s="115"/>
      <c r="F5" s="115"/>
      <c r="G5" s="115"/>
      <c r="H5" s="115"/>
      <c r="I5" s="115"/>
      <c r="J5" s="11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3" t="s">
        <v>101</v>
      </c>
      <c r="B6" s="114" t="s">
        <v>273</v>
      </c>
      <c r="C6" s="116"/>
      <c r="D6" s="116"/>
      <c r="E6" s="116"/>
      <c r="F6" s="116"/>
      <c r="G6" s="116"/>
      <c r="H6" s="116"/>
      <c r="I6" s="20"/>
      <c r="J6" s="120"/>
      <c r="K6" s="112"/>
      <c r="L6" s="112"/>
      <c r="M6" s="112"/>
      <c r="N6" s="112"/>
      <c r="O6" s="112"/>
      <c r="P6" s="112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3"/>
      <c r="B7" s="114" t="s">
        <v>278</v>
      </c>
      <c r="C7" s="116"/>
      <c r="D7" s="116"/>
      <c r="E7" s="116"/>
      <c r="F7" s="116"/>
      <c r="G7" s="116"/>
      <c r="H7" s="116"/>
      <c r="I7" s="20"/>
      <c r="J7" s="112"/>
      <c r="K7" s="112"/>
      <c r="L7" s="112"/>
      <c r="M7" s="112"/>
      <c r="N7" s="112"/>
      <c r="O7" s="112"/>
      <c r="P7" s="112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3"/>
      <c r="B8" s="11"/>
      <c r="C8" s="24"/>
      <c r="D8" s="27"/>
      <c r="E8" s="27"/>
      <c r="F8" s="25"/>
      <c r="G8" s="26"/>
      <c r="I8" s="15" t="s">
        <v>63</v>
      </c>
      <c r="J8" s="112"/>
      <c r="K8" s="112"/>
      <c r="L8" s="112"/>
      <c r="M8" s="112"/>
      <c r="N8" s="112"/>
      <c r="O8" s="112"/>
      <c r="P8" s="112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7" t="s">
        <v>2</v>
      </c>
      <c r="B9" s="121" t="s">
        <v>0</v>
      </c>
      <c r="C9" s="107" t="s">
        <v>123</v>
      </c>
      <c r="D9" s="107" t="s">
        <v>124</v>
      </c>
      <c r="E9" s="107" t="s">
        <v>125</v>
      </c>
      <c r="F9" s="128" t="s">
        <v>138</v>
      </c>
      <c r="G9" s="99"/>
      <c r="H9" s="107" t="s">
        <v>241</v>
      </c>
      <c r="I9" s="107" t="s">
        <v>277</v>
      </c>
      <c r="J9" s="112"/>
      <c r="K9" s="112"/>
      <c r="L9" s="112"/>
      <c r="M9" s="112"/>
      <c r="N9" s="112"/>
      <c r="O9" s="112"/>
      <c r="P9" s="112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8"/>
      <c r="B10" s="122"/>
      <c r="C10" s="124"/>
      <c r="D10" s="108"/>
      <c r="E10" s="108"/>
      <c r="F10" s="108"/>
      <c r="G10" s="99" t="s">
        <v>84</v>
      </c>
      <c r="H10" s="108"/>
      <c r="I10" s="108"/>
      <c r="J10" s="112"/>
      <c r="K10" s="112"/>
      <c r="L10" s="112"/>
      <c r="M10" s="112"/>
      <c r="N10" s="112"/>
      <c r="O10" s="112"/>
      <c r="P10" s="11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9"/>
      <c r="B11" s="123"/>
      <c r="C11" s="125"/>
      <c r="D11" s="109"/>
      <c r="E11" s="109"/>
      <c r="F11" s="109"/>
      <c r="G11" s="99"/>
      <c r="H11" s="109"/>
      <c r="I11" s="10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1"/>
      <c r="B12" s="32" t="s">
        <v>100</v>
      </c>
      <c r="C12" s="32"/>
      <c r="D12" s="35"/>
      <c r="E12" s="35"/>
      <c r="F12" s="35"/>
      <c r="G12" s="35"/>
      <c r="H12" s="36">
        <f>SUM(H14,H38,H61,H67,H72,H93,H129,H136,H148,H153)</f>
        <v>168886.3</v>
      </c>
      <c r="I12" s="36">
        <f>SUM(I14,I38,I61,I67,I72,I93,I129,I136,I148,I153)</f>
        <v>34890.82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1"/>
      <c r="B13" s="32" t="s">
        <v>97</v>
      </c>
      <c r="C13" s="32">
        <v>892</v>
      </c>
      <c r="D13" s="35"/>
      <c r="E13" s="35"/>
      <c r="F13" s="35"/>
      <c r="G13" s="35"/>
      <c r="H13" s="36">
        <f>SUM(H14)</f>
        <v>7334</v>
      </c>
      <c r="I13" s="36">
        <f>SUM(I14)</f>
        <v>2797.4999999999995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5" t="s">
        <v>16</v>
      </c>
      <c r="B14" s="32" t="s">
        <v>17</v>
      </c>
      <c r="C14" s="35" t="s">
        <v>70</v>
      </c>
      <c r="D14" s="35" t="s">
        <v>4</v>
      </c>
      <c r="E14" s="35"/>
      <c r="F14" s="35"/>
      <c r="G14" s="35"/>
      <c r="H14" s="36">
        <f>SUM(H15,H20)</f>
        <v>7334</v>
      </c>
      <c r="I14" s="36">
        <f>SUM(I15,I20)</f>
        <v>2797.4999999999995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3" t="s">
        <v>18</v>
      </c>
      <c r="B15" s="47" t="s">
        <v>19</v>
      </c>
      <c r="C15" s="47">
        <v>892</v>
      </c>
      <c r="D15" s="63" t="s">
        <v>15</v>
      </c>
      <c r="E15" s="63"/>
      <c r="F15" s="63"/>
      <c r="G15" s="63"/>
      <c r="H15" s="66">
        <f>SUM(H17)</f>
        <v>1213.9</v>
      </c>
      <c r="I15" s="66">
        <f>SUM(I17)</f>
        <v>603.6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1"/>
      <c r="B16" s="64" t="s">
        <v>64</v>
      </c>
      <c r="C16" s="65"/>
      <c r="D16" s="51"/>
      <c r="E16" s="51"/>
      <c r="F16" s="51"/>
      <c r="G16" s="51"/>
      <c r="H16" s="67"/>
      <c r="I16" s="6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5" t="s">
        <v>20</v>
      </c>
      <c r="B17" s="32" t="s">
        <v>21</v>
      </c>
      <c r="C17" s="32">
        <v>892</v>
      </c>
      <c r="D17" s="35" t="s">
        <v>15</v>
      </c>
      <c r="E17" s="35" t="s">
        <v>205</v>
      </c>
      <c r="F17" s="35"/>
      <c r="G17" s="35"/>
      <c r="H17" s="36">
        <f>SUM(H18,H22)</f>
        <v>1213.9</v>
      </c>
      <c r="I17" s="36">
        <f>SUM(I18,I22)</f>
        <v>603.6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48" t="s">
        <v>23</v>
      </c>
      <c r="B18" s="52" t="s">
        <v>188</v>
      </c>
      <c r="C18" s="54">
        <v>892</v>
      </c>
      <c r="D18" s="58" t="s">
        <v>15</v>
      </c>
      <c r="E18" s="58" t="s">
        <v>205</v>
      </c>
      <c r="F18" s="58" t="s">
        <v>134</v>
      </c>
      <c r="G18" s="35"/>
      <c r="H18" s="59">
        <v>1213.9</v>
      </c>
      <c r="I18" s="59">
        <v>603.6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0"/>
      <c r="B19" s="53" t="s">
        <v>189</v>
      </c>
      <c r="C19" s="56"/>
      <c r="D19" s="50"/>
      <c r="E19" s="50"/>
      <c r="F19" s="50"/>
      <c r="G19" s="37"/>
      <c r="H19" s="61"/>
      <c r="I19" s="6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3" t="s">
        <v>24</v>
      </c>
      <c r="B20" s="47" t="s">
        <v>25</v>
      </c>
      <c r="C20" s="47">
        <v>892</v>
      </c>
      <c r="D20" s="63" t="s">
        <v>7</v>
      </c>
      <c r="E20" s="63"/>
      <c r="F20" s="63"/>
      <c r="G20" s="35"/>
      <c r="H20" s="66">
        <f>SUM(H26,H29,H23,H34)</f>
        <v>6120.1</v>
      </c>
      <c r="I20" s="66">
        <f>SUM(I26,I29,I23,I34)</f>
        <v>2193.8999999999996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49"/>
      <c r="B21" s="55" t="s">
        <v>140</v>
      </c>
      <c r="C21" s="55"/>
      <c r="D21" s="49"/>
      <c r="E21" s="49"/>
      <c r="F21" s="49"/>
      <c r="G21" s="35"/>
      <c r="H21" s="60"/>
      <c r="I21" s="6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1"/>
      <c r="B22" s="64" t="s">
        <v>139</v>
      </c>
      <c r="C22" s="65"/>
      <c r="D22" s="51"/>
      <c r="E22" s="51"/>
      <c r="F22" s="51"/>
      <c r="G22" s="37"/>
      <c r="H22" s="67"/>
      <c r="I22" s="6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5" t="s">
        <v>26</v>
      </c>
      <c r="B23" s="32" t="s">
        <v>144</v>
      </c>
      <c r="C23" s="32">
        <v>892</v>
      </c>
      <c r="D23" s="35" t="s">
        <v>7</v>
      </c>
      <c r="E23" s="35" t="s">
        <v>206</v>
      </c>
      <c r="F23" s="35"/>
      <c r="G23" s="35"/>
      <c r="H23" s="36">
        <f>H24</f>
        <v>1029</v>
      </c>
      <c r="I23" s="36">
        <f>I24</f>
        <v>502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1" customFormat="1" ht="10.5" customHeight="1">
      <c r="A24" s="50" t="s">
        <v>27</v>
      </c>
      <c r="B24" s="52" t="s">
        <v>188</v>
      </c>
      <c r="C24" s="56">
        <v>892</v>
      </c>
      <c r="D24" s="50" t="s">
        <v>7</v>
      </c>
      <c r="E24" s="50" t="s">
        <v>207</v>
      </c>
      <c r="F24" s="50" t="s">
        <v>134</v>
      </c>
      <c r="G24" s="37"/>
      <c r="H24" s="61">
        <v>1029</v>
      </c>
      <c r="I24" s="61">
        <v>502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1:27" s="81" customFormat="1" ht="10.5" customHeight="1">
      <c r="A25" s="50"/>
      <c r="B25" s="53" t="s">
        <v>189</v>
      </c>
      <c r="C25" s="69"/>
      <c r="D25" s="50"/>
      <c r="E25" s="50"/>
      <c r="F25" s="50"/>
      <c r="G25" s="37"/>
      <c r="H25" s="61"/>
      <c r="I25" s="61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1:27" s="2" customFormat="1" ht="11.25" customHeight="1">
      <c r="A26" s="63" t="s">
        <v>29</v>
      </c>
      <c r="B26" s="47" t="s">
        <v>154</v>
      </c>
      <c r="C26" s="47">
        <v>892</v>
      </c>
      <c r="D26" s="63" t="s">
        <v>7</v>
      </c>
      <c r="E26" s="63" t="s">
        <v>208</v>
      </c>
      <c r="F26" s="58"/>
      <c r="G26" s="37"/>
      <c r="H26" s="66">
        <f>SUM(H27)</f>
        <v>280.8</v>
      </c>
      <c r="I26" s="66">
        <f>SUM(I27)</f>
        <v>132.6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79" t="s">
        <v>30</v>
      </c>
      <c r="B27" s="52" t="s">
        <v>188</v>
      </c>
      <c r="C27" s="54">
        <v>892</v>
      </c>
      <c r="D27" s="58" t="s">
        <v>7</v>
      </c>
      <c r="E27" s="58" t="s">
        <v>208</v>
      </c>
      <c r="F27" s="58" t="s">
        <v>134</v>
      </c>
      <c r="G27" s="37"/>
      <c r="H27" s="59">
        <v>280.8</v>
      </c>
      <c r="I27" s="59">
        <v>132.6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0"/>
      <c r="B28" s="53" t="s">
        <v>189</v>
      </c>
      <c r="C28" s="56"/>
      <c r="D28" s="50"/>
      <c r="E28" s="50"/>
      <c r="F28" s="50"/>
      <c r="G28" s="37"/>
      <c r="H28" s="61"/>
      <c r="I28" s="6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5" t="s">
        <v>145</v>
      </c>
      <c r="B29" s="32" t="s">
        <v>65</v>
      </c>
      <c r="C29" s="32">
        <v>892</v>
      </c>
      <c r="D29" s="35" t="s">
        <v>7</v>
      </c>
      <c r="E29" s="35" t="s">
        <v>209</v>
      </c>
      <c r="F29" s="35"/>
      <c r="G29" s="35"/>
      <c r="H29" s="36">
        <f>H30+H32+H33</f>
        <v>4738.3</v>
      </c>
      <c r="I29" s="36">
        <f>I30+I32+I33</f>
        <v>1523.3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58" t="s">
        <v>146</v>
      </c>
      <c r="B30" s="52" t="s">
        <v>188</v>
      </c>
      <c r="C30" s="54">
        <v>892</v>
      </c>
      <c r="D30" s="58" t="s">
        <v>7</v>
      </c>
      <c r="E30" s="58" t="s">
        <v>209</v>
      </c>
      <c r="F30" s="58" t="s">
        <v>134</v>
      </c>
      <c r="G30" s="35"/>
      <c r="H30" s="59">
        <v>1666.5</v>
      </c>
      <c r="I30" s="59">
        <v>559.6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0"/>
      <c r="B31" s="53" t="s">
        <v>189</v>
      </c>
      <c r="C31" s="56"/>
      <c r="D31" s="50"/>
      <c r="E31" s="50"/>
      <c r="F31" s="50"/>
      <c r="G31" s="35"/>
      <c r="H31" s="61"/>
      <c r="I31" s="61"/>
      <c r="J31" s="10"/>
      <c r="K31" s="10"/>
      <c r="L31" s="10"/>
      <c r="M31" s="10"/>
      <c r="N31" s="10"/>
      <c r="O31" s="10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37" t="s">
        <v>147</v>
      </c>
      <c r="B32" s="38" t="s">
        <v>201</v>
      </c>
      <c r="C32" s="39">
        <v>892</v>
      </c>
      <c r="D32" s="37" t="s">
        <v>7</v>
      </c>
      <c r="E32" s="37" t="s">
        <v>209</v>
      </c>
      <c r="F32" s="37" t="s">
        <v>22</v>
      </c>
      <c r="G32" s="37"/>
      <c r="H32" s="28">
        <v>3040.8</v>
      </c>
      <c r="I32" s="28">
        <v>950.1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37" t="s">
        <v>148</v>
      </c>
      <c r="B33" s="38" t="s">
        <v>136</v>
      </c>
      <c r="C33" s="39">
        <v>892</v>
      </c>
      <c r="D33" s="37" t="s">
        <v>7</v>
      </c>
      <c r="E33" s="37" t="s">
        <v>209</v>
      </c>
      <c r="F33" s="37" t="s">
        <v>137</v>
      </c>
      <c r="G33" s="37"/>
      <c r="H33" s="28">
        <v>31</v>
      </c>
      <c r="I33" s="28">
        <v>13.6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3" t="s">
        <v>31</v>
      </c>
      <c r="B34" s="46" t="s">
        <v>102</v>
      </c>
      <c r="C34" s="47">
        <v>892</v>
      </c>
      <c r="D34" s="63" t="s">
        <v>7</v>
      </c>
      <c r="E34" s="63" t="s">
        <v>210</v>
      </c>
      <c r="F34" s="63"/>
      <c r="G34" s="35"/>
      <c r="H34" s="66">
        <f>H36</f>
        <v>72</v>
      </c>
      <c r="I34" s="66">
        <f>I36</f>
        <v>36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68"/>
      <c r="B35" s="70" t="s">
        <v>103</v>
      </c>
      <c r="C35" s="64"/>
      <c r="D35" s="68"/>
      <c r="E35" s="68"/>
      <c r="F35" s="68"/>
      <c r="G35" s="35"/>
      <c r="H35" s="67"/>
      <c r="I35" s="6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2" t="s">
        <v>32</v>
      </c>
      <c r="B36" s="85" t="s">
        <v>136</v>
      </c>
      <c r="C36" s="83">
        <v>892</v>
      </c>
      <c r="D36" s="82" t="s">
        <v>7</v>
      </c>
      <c r="E36" s="82" t="s">
        <v>210</v>
      </c>
      <c r="F36" s="82" t="s">
        <v>137</v>
      </c>
      <c r="G36" s="35"/>
      <c r="H36" s="84">
        <v>72</v>
      </c>
      <c r="I36" s="84">
        <v>36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37"/>
      <c r="B37" s="32" t="s">
        <v>96</v>
      </c>
      <c r="C37" s="32">
        <v>971</v>
      </c>
      <c r="D37" s="37"/>
      <c r="E37" s="37"/>
      <c r="F37" s="37"/>
      <c r="G37" s="37"/>
      <c r="H37" s="36">
        <f>SUM(H39,H58,H61,H67,H72,H93,H129,H136,H148,H153)</f>
        <v>161552.3</v>
      </c>
      <c r="I37" s="36">
        <f>SUM(I39,I58,I61,I67,I72,I93,I129,I136,I148,I153)</f>
        <v>32093.32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3" t="s">
        <v>35</v>
      </c>
      <c r="B38" s="32" t="s">
        <v>17</v>
      </c>
      <c r="C38" s="47">
        <v>971</v>
      </c>
      <c r="D38" s="63" t="s">
        <v>4</v>
      </c>
      <c r="E38" s="63"/>
      <c r="F38" s="63"/>
      <c r="G38" s="35"/>
      <c r="H38" s="66">
        <f>SUM(H39,H58)</f>
        <v>24412.8</v>
      </c>
      <c r="I38" s="66">
        <f>SUM(I39,I58)</f>
        <v>10708.720000000001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3" t="s">
        <v>36</v>
      </c>
      <c r="B39" s="47" t="s">
        <v>190</v>
      </c>
      <c r="C39" s="47">
        <v>971</v>
      </c>
      <c r="D39" s="63" t="s">
        <v>14</v>
      </c>
      <c r="E39" s="63"/>
      <c r="F39" s="63"/>
      <c r="G39" s="35"/>
      <c r="H39" s="66">
        <f>SUM(H41,H44,H50,H53)</f>
        <v>24212.8</v>
      </c>
      <c r="I39" s="66">
        <f>SUM(I41,I44,I50,I53)</f>
        <v>10708.720000000001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49"/>
      <c r="B40" s="55" t="s">
        <v>191</v>
      </c>
      <c r="C40" s="55"/>
      <c r="D40" s="49"/>
      <c r="E40" s="49"/>
      <c r="F40" s="49"/>
      <c r="G40" s="35"/>
      <c r="H40" s="60"/>
      <c r="I40" s="6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5" t="s">
        <v>37</v>
      </c>
      <c r="B41" s="32" t="s">
        <v>33</v>
      </c>
      <c r="C41" s="32">
        <v>971</v>
      </c>
      <c r="D41" s="35" t="s">
        <v>14</v>
      </c>
      <c r="E41" s="35" t="s">
        <v>211</v>
      </c>
      <c r="F41" s="35"/>
      <c r="G41" s="35"/>
      <c r="H41" s="36">
        <f>SUM(H42)</f>
        <v>1213.9</v>
      </c>
      <c r="I41" s="36">
        <f>SUM(I42)</f>
        <v>646.6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58" t="s">
        <v>38</v>
      </c>
      <c r="B42" s="52" t="s">
        <v>188</v>
      </c>
      <c r="C42" s="54">
        <v>971</v>
      </c>
      <c r="D42" s="58" t="s">
        <v>14</v>
      </c>
      <c r="E42" s="58" t="s">
        <v>211</v>
      </c>
      <c r="F42" s="58" t="s">
        <v>134</v>
      </c>
      <c r="G42" s="37"/>
      <c r="H42" s="59">
        <v>1213.9</v>
      </c>
      <c r="I42" s="59">
        <v>646.6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0"/>
      <c r="B43" s="53" t="s">
        <v>189</v>
      </c>
      <c r="C43" s="56"/>
      <c r="D43" s="50"/>
      <c r="E43" s="50"/>
      <c r="F43" s="50"/>
      <c r="G43" s="37"/>
      <c r="H43" s="61"/>
      <c r="I43" s="6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3" t="s">
        <v>155</v>
      </c>
      <c r="B44" s="47" t="s">
        <v>66</v>
      </c>
      <c r="C44" s="47">
        <v>971</v>
      </c>
      <c r="D44" s="63" t="s">
        <v>14</v>
      </c>
      <c r="E44" s="63" t="s">
        <v>212</v>
      </c>
      <c r="F44" s="63"/>
      <c r="G44" s="35"/>
      <c r="H44" s="66">
        <f>H46+H48+H49</f>
        <v>20407.8</v>
      </c>
      <c r="I44" s="66">
        <f>I46+I48+I49</f>
        <v>8837.5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68"/>
      <c r="B45" s="64" t="s">
        <v>67</v>
      </c>
      <c r="C45" s="64"/>
      <c r="D45" s="68"/>
      <c r="E45" s="68"/>
      <c r="F45" s="68"/>
      <c r="G45" s="35"/>
      <c r="H45" s="67"/>
      <c r="I45" s="6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58" t="s">
        <v>156</v>
      </c>
      <c r="B46" s="52" t="s">
        <v>188</v>
      </c>
      <c r="C46" s="54">
        <v>971</v>
      </c>
      <c r="D46" s="58" t="s">
        <v>14</v>
      </c>
      <c r="E46" s="58" t="s">
        <v>212</v>
      </c>
      <c r="F46" s="58" t="s">
        <v>134</v>
      </c>
      <c r="G46" s="37"/>
      <c r="H46" s="59">
        <v>16567.6</v>
      </c>
      <c r="I46" s="59">
        <v>7646.2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0"/>
      <c r="B47" s="53" t="s">
        <v>189</v>
      </c>
      <c r="C47" s="56"/>
      <c r="D47" s="50"/>
      <c r="E47" s="50"/>
      <c r="F47" s="50"/>
      <c r="G47" s="37"/>
      <c r="H47" s="61"/>
      <c r="I47" s="6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37" t="s">
        <v>157</v>
      </c>
      <c r="B48" s="38" t="s">
        <v>201</v>
      </c>
      <c r="C48" s="39">
        <v>971</v>
      </c>
      <c r="D48" s="37" t="s">
        <v>14</v>
      </c>
      <c r="E48" s="37" t="s">
        <v>212</v>
      </c>
      <c r="F48" s="37" t="s">
        <v>22</v>
      </c>
      <c r="G48" s="37"/>
      <c r="H48" s="28">
        <v>3809.2</v>
      </c>
      <c r="I48" s="28">
        <v>1169.8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37" t="s">
        <v>158</v>
      </c>
      <c r="B49" s="38" t="s">
        <v>136</v>
      </c>
      <c r="C49" s="39">
        <v>971</v>
      </c>
      <c r="D49" s="37" t="s">
        <v>14</v>
      </c>
      <c r="E49" s="37" t="s">
        <v>212</v>
      </c>
      <c r="F49" s="37" t="s">
        <v>137</v>
      </c>
      <c r="G49" s="37"/>
      <c r="H49" s="28">
        <v>31</v>
      </c>
      <c r="I49" s="28">
        <v>21.5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3" t="s">
        <v>159</v>
      </c>
      <c r="B50" s="47" t="s">
        <v>126</v>
      </c>
      <c r="C50" s="47">
        <v>971</v>
      </c>
      <c r="D50" s="63" t="s">
        <v>14</v>
      </c>
      <c r="E50" s="63" t="s">
        <v>237</v>
      </c>
      <c r="F50" s="63"/>
      <c r="G50" s="35"/>
      <c r="H50" s="66">
        <f>SUM(H52)</f>
        <v>6.5</v>
      </c>
      <c r="I50" s="66">
        <f>SUM(I52)</f>
        <v>6.5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68"/>
      <c r="B51" s="64" t="s">
        <v>127</v>
      </c>
      <c r="C51" s="64"/>
      <c r="D51" s="68"/>
      <c r="E51" s="68"/>
      <c r="F51" s="68"/>
      <c r="G51" s="35"/>
      <c r="H51" s="67"/>
      <c r="I51" s="6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37" t="s">
        <v>160</v>
      </c>
      <c r="B52" s="38" t="s">
        <v>201</v>
      </c>
      <c r="C52" s="39">
        <v>971</v>
      </c>
      <c r="D52" s="37" t="s">
        <v>14</v>
      </c>
      <c r="E52" s="37" t="s">
        <v>237</v>
      </c>
      <c r="F52" s="37" t="s">
        <v>22</v>
      </c>
      <c r="G52" s="37"/>
      <c r="H52" s="28">
        <v>6.5</v>
      </c>
      <c r="I52" s="28">
        <v>6.5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3" t="s">
        <v>192</v>
      </c>
      <c r="B53" s="47" t="s">
        <v>128</v>
      </c>
      <c r="C53" s="47">
        <v>971</v>
      </c>
      <c r="D53" s="63" t="s">
        <v>14</v>
      </c>
      <c r="E53" s="63" t="s">
        <v>238</v>
      </c>
      <c r="F53" s="63"/>
      <c r="G53" s="35"/>
      <c r="H53" s="66">
        <f>H55+H57</f>
        <v>2584.6</v>
      </c>
      <c r="I53" s="66">
        <f>I55+I57</f>
        <v>1218.12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68"/>
      <c r="B54" s="64" t="s">
        <v>129</v>
      </c>
      <c r="C54" s="64"/>
      <c r="D54" s="68"/>
      <c r="E54" s="68"/>
      <c r="F54" s="68"/>
      <c r="G54" s="35"/>
      <c r="H54" s="67"/>
      <c r="I54" s="6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58" t="s">
        <v>193</v>
      </c>
      <c r="B55" s="52" t="s">
        <v>188</v>
      </c>
      <c r="C55" s="54">
        <v>971</v>
      </c>
      <c r="D55" s="58" t="s">
        <v>14</v>
      </c>
      <c r="E55" s="58" t="s">
        <v>238</v>
      </c>
      <c r="F55" s="58" t="s">
        <v>134</v>
      </c>
      <c r="G55" s="37"/>
      <c r="H55" s="59">
        <v>2405.2</v>
      </c>
      <c r="I55" s="59">
        <v>1191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0"/>
      <c r="B56" s="53" t="s">
        <v>189</v>
      </c>
      <c r="C56" s="56"/>
      <c r="D56" s="50"/>
      <c r="E56" s="50"/>
      <c r="F56" s="50"/>
      <c r="G56" s="37"/>
      <c r="H56" s="61"/>
      <c r="I56" s="6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37" t="s">
        <v>194</v>
      </c>
      <c r="B57" s="38" t="s">
        <v>201</v>
      </c>
      <c r="C57" s="39">
        <v>971</v>
      </c>
      <c r="D57" s="37" t="s">
        <v>14</v>
      </c>
      <c r="E57" s="37" t="s">
        <v>238</v>
      </c>
      <c r="F57" s="37" t="s">
        <v>22</v>
      </c>
      <c r="G57" s="37"/>
      <c r="H57" s="28">
        <v>179.4</v>
      </c>
      <c r="I57" s="28">
        <v>27.12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5" t="s">
        <v>161</v>
      </c>
      <c r="B58" s="32" t="s">
        <v>34</v>
      </c>
      <c r="C58" s="32">
        <v>971</v>
      </c>
      <c r="D58" s="35" t="s">
        <v>68</v>
      </c>
      <c r="E58" s="35"/>
      <c r="F58" s="35"/>
      <c r="G58" s="35"/>
      <c r="H58" s="36">
        <f>SUM(H59)</f>
        <v>200</v>
      </c>
      <c r="I58" s="36">
        <f>SUM(I59)</f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5" t="s">
        <v>162</v>
      </c>
      <c r="B59" s="32" t="s">
        <v>149</v>
      </c>
      <c r="C59" s="32">
        <v>971</v>
      </c>
      <c r="D59" s="35" t="s">
        <v>68</v>
      </c>
      <c r="E59" s="35" t="s">
        <v>213</v>
      </c>
      <c r="F59" s="35"/>
      <c r="G59" s="35"/>
      <c r="H59" s="36">
        <f>SUM(H60)</f>
        <v>200</v>
      </c>
      <c r="I59" s="36">
        <f>SUM(I60)</f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37" t="s">
        <v>163</v>
      </c>
      <c r="B60" s="38" t="s">
        <v>136</v>
      </c>
      <c r="C60" s="39">
        <v>971</v>
      </c>
      <c r="D60" s="37" t="s">
        <v>68</v>
      </c>
      <c r="E60" s="37" t="s">
        <v>213</v>
      </c>
      <c r="F60" s="37" t="s">
        <v>137</v>
      </c>
      <c r="G60" s="37"/>
      <c r="H60" s="28">
        <v>200</v>
      </c>
      <c r="I60" s="28"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5" t="s">
        <v>92</v>
      </c>
      <c r="B61" s="32" t="s">
        <v>69</v>
      </c>
      <c r="C61" s="32">
        <v>971</v>
      </c>
      <c r="D61" s="35" t="s">
        <v>8</v>
      </c>
      <c r="E61" s="35"/>
      <c r="F61" s="35"/>
      <c r="G61" s="35"/>
      <c r="H61" s="36">
        <f>SUM(H62)</f>
        <v>30</v>
      </c>
      <c r="I61" s="36">
        <f>SUM(I62)</f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3" t="s">
        <v>40</v>
      </c>
      <c r="B62" s="47" t="s">
        <v>105</v>
      </c>
      <c r="C62" s="47">
        <v>971</v>
      </c>
      <c r="D62" s="63" t="s">
        <v>9</v>
      </c>
      <c r="E62" s="63"/>
      <c r="F62" s="63"/>
      <c r="G62" s="35"/>
      <c r="H62" s="66">
        <f>SUM(H64)</f>
        <v>30</v>
      </c>
      <c r="I62" s="66">
        <f>SUM(I64)</f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1"/>
      <c r="B63" s="64" t="s">
        <v>104</v>
      </c>
      <c r="C63" s="57"/>
      <c r="D63" s="51"/>
      <c r="E63" s="51"/>
      <c r="F63" s="51"/>
      <c r="G63" s="37"/>
      <c r="H63" s="67"/>
      <c r="I63" s="67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3" t="s">
        <v>41</v>
      </c>
      <c r="B64" s="47" t="s">
        <v>284</v>
      </c>
      <c r="C64" s="47">
        <v>971</v>
      </c>
      <c r="D64" s="63" t="s">
        <v>9</v>
      </c>
      <c r="E64" s="63" t="s">
        <v>214</v>
      </c>
      <c r="F64" s="63"/>
      <c r="G64" s="35"/>
      <c r="H64" s="66">
        <f>SUM(H66)</f>
        <v>30</v>
      </c>
      <c r="I64" s="66">
        <f>SUM(I66)</f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68"/>
      <c r="B65" s="64" t="s">
        <v>106</v>
      </c>
      <c r="C65" s="64"/>
      <c r="D65" s="68"/>
      <c r="E65" s="68"/>
      <c r="F65" s="68"/>
      <c r="G65" s="35"/>
      <c r="H65" s="67"/>
      <c r="I65" s="67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58" t="s">
        <v>42</v>
      </c>
      <c r="B66" s="38" t="s">
        <v>201</v>
      </c>
      <c r="C66" s="54">
        <v>971</v>
      </c>
      <c r="D66" s="58" t="s">
        <v>9</v>
      </c>
      <c r="E66" s="58" t="s">
        <v>214</v>
      </c>
      <c r="F66" s="58" t="s">
        <v>22</v>
      </c>
      <c r="G66" s="58"/>
      <c r="H66" s="59">
        <v>30</v>
      </c>
      <c r="I66" s="59"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5" t="s">
        <v>164</v>
      </c>
      <c r="B67" s="32" t="s">
        <v>90</v>
      </c>
      <c r="C67" s="32">
        <v>971</v>
      </c>
      <c r="D67" s="35" t="s">
        <v>89</v>
      </c>
      <c r="E67" s="37"/>
      <c r="F67" s="37"/>
      <c r="G67" s="37"/>
      <c r="H67" s="36">
        <f>H68</f>
        <v>62.9</v>
      </c>
      <c r="I67" s="36">
        <f>I68</f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5" t="s">
        <v>46</v>
      </c>
      <c r="B68" s="32" t="s">
        <v>91</v>
      </c>
      <c r="C68" s="32">
        <v>971</v>
      </c>
      <c r="D68" s="35" t="s">
        <v>88</v>
      </c>
      <c r="E68" s="37"/>
      <c r="F68" s="37"/>
      <c r="G68" s="37"/>
      <c r="H68" s="36">
        <f>H69</f>
        <v>62.9</v>
      </c>
      <c r="I68" s="36">
        <f>I69</f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89" t="s">
        <v>47</v>
      </c>
      <c r="B69" s="46" t="s">
        <v>141</v>
      </c>
      <c r="C69" s="91">
        <v>971</v>
      </c>
      <c r="D69" s="89" t="s">
        <v>88</v>
      </c>
      <c r="E69" s="89" t="s">
        <v>215</v>
      </c>
      <c r="F69" s="89"/>
      <c r="G69" s="63"/>
      <c r="H69" s="90">
        <v>62.9</v>
      </c>
      <c r="I69" s="90">
        <f>I71</f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1"/>
      <c r="B70" s="70" t="s">
        <v>142</v>
      </c>
      <c r="C70" s="71"/>
      <c r="D70" s="72"/>
      <c r="E70" s="72"/>
      <c r="F70" s="72"/>
      <c r="G70" s="93"/>
      <c r="H70" s="71"/>
      <c r="I70" s="7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0" t="s">
        <v>165</v>
      </c>
      <c r="B71" s="38" t="s">
        <v>201</v>
      </c>
      <c r="C71" s="41">
        <v>971</v>
      </c>
      <c r="D71" s="40" t="s">
        <v>88</v>
      </c>
      <c r="E71" s="41">
        <v>5100000120</v>
      </c>
      <c r="F71" s="41">
        <v>200</v>
      </c>
      <c r="G71" s="39"/>
      <c r="H71" s="42">
        <v>62.9</v>
      </c>
      <c r="I71" s="42"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1">
        <v>5</v>
      </c>
      <c r="B72" s="32" t="s">
        <v>39</v>
      </c>
      <c r="C72" s="32">
        <v>971</v>
      </c>
      <c r="D72" s="35" t="s">
        <v>5</v>
      </c>
      <c r="E72" s="35"/>
      <c r="F72" s="35"/>
      <c r="G72" s="35"/>
      <c r="H72" s="36">
        <f>SUM(H73)</f>
        <v>117344.2</v>
      </c>
      <c r="I72" s="36">
        <f>SUM(I73)</f>
        <v>11449.7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5" t="s">
        <v>48</v>
      </c>
      <c r="B73" s="32" t="s">
        <v>43</v>
      </c>
      <c r="C73" s="32">
        <v>971</v>
      </c>
      <c r="D73" s="35" t="s">
        <v>44</v>
      </c>
      <c r="E73" s="35"/>
      <c r="F73" s="35"/>
      <c r="G73" s="35"/>
      <c r="H73" s="36">
        <f>SUM(H74,H77,H79,H82,H84,H87)</f>
        <v>117344.2</v>
      </c>
      <c r="I73" s="36">
        <f>SUM(I74,I77,I79,I82,I84,I87)</f>
        <v>11449.7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3" t="s">
        <v>50</v>
      </c>
      <c r="B74" s="47" t="s">
        <v>108</v>
      </c>
      <c r="C74" s="47">
        <v>971</v>
      </c>
      <c r="D74" s="63" t="s">
        <v>44</v>
      </c>
      <c r="E74" s="63" t="s">
        <v>216</v>
      </c>
      <c r="F74" s="63"/>
      <c r="G74" s="35"/>
      <c r="H74" s="66">
        <f>SUM(H76)</f>
        <v>61443.4</v>
      </c>
      <c r="I74" s="66">
        <f>SUM(I76)</f>
        <v>8433.4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68"/>
      <c r="B75" s="64" t="s">
        <v>107</v>
      </c>
      <c r="C75" s="64"/>
      <c r="D75" s="68"/>
      <c r="E75" s="68"/>
      <c r="F75" s="68"/>
      <c r="G75" s="35"/>
      <c r="H75" s="67"/>
      <c r="I75" s="6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37" t="s">
        <v>285</v>
      </c>
      <c r="B76" s="38" t="s">
        <v>201</v>
      </c>
      <c r="C76" s="39">
        <v>971</v>
      </c>
      <c r="D76" s="37" t="s">
        <v>44</v>
      </c>
      <c r="E76" s="37" t="s">
        <v>216</v>
      </c>
      <c r="F76" s="37" t="s">
        <v>22</v>
      </c>
      <c r="G76" s="37"/>
      <c r="H76" s="28">
        <v>61443.4</v>
      </c>
      <c r="I76" s="28">
        <v>8433.4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5" t="s">
        <v>166</v>
      </c>
      <c r="B77" s="32" t="s">
        <v>87</v>
      </c>
      <c r="C77" s="32">
        <v>971</v>
      </c>
      <c r="D77" s="35" t="s">
        <v>44</v>
      </c>
      <c r="E77" s="35" t="s">
        <v>217</v>
      </c>
      <c r="F77" s="35"/>
      <c r="G77" s="35"/>
      <c r="H77" s="36">
        <f>H78</f>
        <v>600.1</v>
      </c>
      <c r="I77" s="36">
        <f>I78</f>
        <v>51.9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37" t="s">
        <v>167</v>
      </c>
      <c r="B78" s="38" t="s">
        <v>201</v>
      </c>
      <c r="C78" s="39">
        <v>971</v>
      </c>
      <c r="D78" s="37" t="s">
        <v>44</v>
      </c>
      <c r="E78" s="37" t="s">
        <v>217</v>
      </c>
      <c r="F78" s="37" t="s">
        <v>22</v>
      </c>
      <c r="G78" s="37"/>
      <c r="H78" s="28">
        <v>600.1</v>
      </c>
      <c r="I78" s="28">
        <v>51.9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3" t="s">
        <v>168</v>
      </c>
      <c r="B79" s="47" t="s">
        <v>203</v>
      </c>
      <c r="C79" s="47">
        <v>971</v>
      </c>
      <c r="D79" s="63" t="s">
        <v>44</v>
      </c>
      <c r="E79" s="63" t="s">
        <v>218</v>
      </c>
      <c r="F79" s="63"/>
      <c r="G79" s="35"/>
      <c r="H79" s="66">
        <f>SUM(H81)</f>
        <v>300</v>
      </c>
      <c r="I79" s="66">
        <f>SUM(I81)</f>
        <v>129.7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68"/>
      <c r="B80" s="64" t="s">
        <v>204</v>
      </c>
      <c r="C80" s="64"/>
      <c r="D80" s="68"/>
      <c r="E80" s="68"/>
      <c r="F80" s="68"/>
      <c r="G80" s="35"/>
      <c r="H80" s="67"/>
      <c r="I80" s="6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37" t="s">
        <v>169</v>
      </c>
      <c r="B81" s="38" t="s">
        <v>201</v>
      </c>
      <c r="C81" s="39">
        <v>971</v>
      </c>
      <c r="D81" s="37" t="s">
        <v>44</v>
      </c>
      <c r="E81" s="37" t="s">
        <v>218</v>
      </c>
      <c r="F81" s="37" t="s">
        <v>22</v>
      </c>
      <c r="G81" s="37"/>
      <c r="H81" s="28">
        <v>300</v>
      </c>
      <c r="I81" s="28">
        <v>129.7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5" t="s">
        <v>170</v>
      </c>
      <c r="B82" s="32" t="s">
        <v>150</v>
      </c>
      <c r="C82" s="32">
        <v>971</v>
      </c>
      <c r="D82" s="35" t="s">
        <v>44</v>
      </c>
      <c r="E82" s="35" t="s">
        <v>219</v>
      </c>
      <c r="F82" s="35"/>
      <c r="G82" s="35"/>
      <c r="H82" s="36">
        <f>SUM(H83)</f>
        <v>20384.7</v>
      </c>
      <c r="I82" s="36">
        <f>SUM(I83)</f>
        <v>2740.2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37" t="s">
        <v>171</v>
      </c>
      <c r="B83" s="38" t="s">
        <v>201</v>
      </c>
      <c r="C83" s="39">
        <v>971</v>
      </c>
      <c r="D83" s="37" t="s">
        <v>44</v>
      </c>
      <c r="E83" s="37" t="s">
        <v>219</v>
      </c>
      <c r="F83" s="37" t="s">
        <v>22</v>
      </c>
      <c r="G83" s="37"/>
      <c r="H83" s="28">
        <v>20384.7</v>
      </c>
      <c r="I83" s="28">
        <v>2740.2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3" t="s">
        <v>172</v>
      </c>
      <c r="B84" s="47" t="s">
        <v>109</v>
      </c>
      <c r="C84" s="47">
        <v>971</v>
      </c>
      <c r="D84" s="63" t="s">
        <v>44</v>
      </c>
      <c r="E84" s="63" t="s">
        <v>220</v>
      </c>
      <c r="F84" s="63"/>
      <c r="G84" s="35"/>
      <c r="H84" s="66">
        <f>SUM(H86)</f>
        <v>1992</v>
      </c>
      <c r="I84" s="66">
        <f>SUM(I86)</f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68"/>
      <c r="B85" s="64" t="s">
        <v>151</v>
      </c>
      <c r="C85" s="64"/>
      <c r="D85" s="68"/>
      <c r="E85" s="68"/>
      <c r="F85" s="68"/>
      <c r="G85" s="35"/>
      <c r="H85" s="67"/>
      <c r="I85" s="6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37" t="s">
        <v>173</v>
      </c>
      <c r="B86" s="38" t="s">
        <v>201</v>
      </c>
      <c r="C86" s="39">
        <v>971</v>
      </c>
      <c r="D86" s="37" t="s">
        <v>44</v>
      </c>
      <c r="E86" s="37" t="s">
        <v>220</v>
      </c>
      <c r="F86" s="37" t="s">
        <v>22</v>
      </c>
      <c r="G86" s="37"/>
      <c r="H86" s="28">
        <v>1992</v>
      </c>
      <c r="I86" s="28">
        <v>0</v>
      </c>
      <c r="J86" s="8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88" t="s">
        <v>174</v>
      </c>
      <c r="B87" s="91" t="s">
        <v>202</v>
      </c>
      <c r="C87" s="87">
        <v>971</v>
      </c>
      <c r="D87" s="88" t="s">
        <v>44</v>
      </c>
      <c r="E87" s="88" t="s">
        <v>221</v>
      </c>
      <c r="F87" s="88"/>
      <c r="G87" s="43" t="s">
        <v>6</v>
      </c>
      <c r="H87" s="92">
        <f>SUM(H88)</f>
        <v>32624</v>
      </c>
      <c r="I87" s="92">
        <f>SUM(I88)</f>
        <v>94.5</v>
      </c>
      <c r="J87" s="8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37" t="s">
        <v>175</v>
      </c>
      <c r="B88" s="38" t="s">
        <v>201</v>
      </c>
      <c r="C88" s="39">
        <v>971</v>
      </c>
      <c r="D88" s="37" t="s">
        <v>44</v>
      </c>
      <c r="E88" s="37" t="s">
        <v>221</v>
      </c>
      <c r="F88" s="37" t="s">
        <v>22</v>
      </c>
      <c r="G88" s="37"/>
      <c r="H88" s="28">
        <v>32624</v>
      </c>
      <c r="I88" s="28">
        <v>94.5</v>
      </c>
      <c r="J88" s="8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24.75" customHeight="1">
      <c r="A89" s="95"/>
      <c r="B89" s="96"/>
      <c r="C89" s="97"/>
      <c r="D89" s="95"/>
      <c r="E89" s="95"/>
      <c r="F89" s="95"/>
      <c r="G89" s="95"/>
      <c r="H89" s="98"/>
      <c r="I89" s="98" t="s">
        <v>153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17" t="s">
        <v>2</v>
      </c>
      <c r="B90" s="121" t="s">
        <v>0</v>
      </c>
      <c r="C90" s="107" t="s">
        <v>123</v>
      </c>
      <c r="D90" s="107" t="s">
        <v>124</v>
      </c>
      <c r="E90" s="107" t="s">
        <v>125</v>
      </c>
      <c r="F90" s="128" t="s">
        <v>138</v>
      </c>
      <c r="G90" s="99"/>
      <c r="H90" s="107" t="s">
        <v>241</v>
      </c>
      <c r="I90" s="107" t="s">
        <v>272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18"/>
      <c r="B91" s="122"/>
      <c r="C91" s="124"/>
      <c r="D91" s="108"/>
      <c r="E91" s="108"/>
      <c r="F91" s="108"/>
      <c r="G91" s="99" t="s">
        <v>84</v>
      </c>
      <c r="H91" s="108"/>
      <c r="I91" s="10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19"/>
      <c r="B92" s="123"/>
      <c r="C92" s="125"/>
      <c r="D92" s="109"/>
      <c r="E92" s="109"/>
      <c r="F92" s="109"/>
      <c r="G92" s="99"/>
      <c r="H92" s="109"/>
      <c r="I92" s="10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5" t="s">
        <v>52</v>
      </c>
      <c r="B93" s="32" t="s">
        <v>45</v>
      </c>
      <c r="C93" s="32">
        <v>971</v>
      </c>
      <c r="D93" s="35" t="s">
        <v>10</v>
      </c>
      <c r="E93" s="35"/>
      <c r="F93" s="35"/>
      <c r="G93" s="37"/>
      <c r="H93" s="36">
        <f>SUM(H99+H94)+H103</f>
        <v>2948</v>
      </c>
      <c r="I93" s="36">
        <f>SUM(I99+I94)+I103</f>
        <v>1323.5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3" t="s">
        <v>83</v>
      </c>
      <c r="B94" s="46" t="s">
        <v>195</v>
      </c>
      <c r="C94" s="73">
        <v>971</v>
      </c>
      <c r="D94" s="63" t="s">
        <v>98</v>
      </c>
      <c r="E94" s="63"/>
      <c r="F94" s="63"/>
      <c r="G94" s="35"/>
      <c r="H94" s="66">
        <f>SUM(H95)</f>
        <v>78</v>
      </c>
      <c r="I94" s="66">
        <f>SUM(I95)</f>
        <v>46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3" t="s">
        <v>53</v>
      </c>
      <c r="B95" s="47" t="s">
        <v>196</v>
      </c>
      <c r="C95" s="47">
        <v>971</v>
      </c>
      <c r="D95" s="63" t="s">
        <v>98</v>
      </c>
      <c r="E95" s="63" t="s">
        <v>222</v>
      </c>
      <c r="F95" s="63"/>
      <c r="G95" s="35"/>
      <c r="H95" s="66">
        <f>SUM(H98)</f>
        <v>78</v>
      </c>
      <c r="I95" s="66">
        <f>SUM(I98)</f>
        <v>46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49"/>
      <c r="B96" s="55" t="s">
        <v>197</v>
      </c>
      <c r="C96" s="55"/>
      <c r="D96" s="49"/>
      <c r="E96" s="49"/>
      <c r="F96" s="49"/>
      <c r="G96" s="35"/>
      <c r="H96" s="61"/>
      <c r="I96" s="6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49"/>
      <c r="B97" s="55" t="s">
        <v>198</v>
      </c>
      <c r="C97" s="56"/>
      <c r="D97" s="50"/>
      <c r="E97" s="50"/>
      <c r="F97" s="50"/>
      <c r="G97" s="37"/>
      <c r="H97" s="61"/>
      <c r="I97" s="6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37" t="s">
        <v>56</v>
      </c>
      <c r="B98" s="38" t="s">
        <v>201</v>
      </c>
      <c r="C98" s="44">
        <v>971</v>
      </c>
      <c r="D98" s="37" t="s">
        <v>98</v>
      </c>
      <c r="E98" s="37" t="s">
        <v>222</v>
      </c>
      <c r="F98" s="37" t="s">
        <v>22</v>
      </c>
      <c r="G98" s="37"/>
      <c r="H98" s="28">
        <v>78</v>
      </c>
      <c r="I98" s="28">
        <v>46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5" t="s">
        <v>176</v>
      </c>
      <c r="B99" s="32" t="s">
        <v>245</v>
      </c>
      <c r="C99" s="32">
        <v>971</v>
      </c>
      <c r="D99" s="35" t="s">
        <v>11</v>
      </c>
      <c r="E99" s="35"/>
      <c r="F99" s="35"/>
      <c r="G99" s="37"/>
      <c r="H99" s="36">
        <f>SUM(H100)</f>
        <v>890</v>
      </c>
      <c r="I99" s="36">
        <f>SUM(I100)</f>
        <v>502.1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3" t="s">
        <v>177</v>
      </c>
      <c r="B100" s="47" t="s">
        <v>143</v>
      </c>
      <c r="C100" s="47">
        <v>971</v>
      </c>
      <c r="D100" s="63" t="s">
        <v>11</v>
      </c>
      <c r="E100" s="63" t="s">
        <v>223</v>
      </c>
      <c r="F100" s="63"/>
      <c r="G100" s="35"/>
      <c r="H100" s="66">
        <f>SUM(H102)</f>
        <v>890</v>
      </c>
      <c r="I100" s="66">
        <f>SUM(I102)</f>
        <v>502.1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68"/>
      <c r="B101" s="64" t="s">
        <v>110</v>
      </c>
      <c r="C101" s="64"/>
      <c r="D101" s="74"/>
      <c r="E101" s="74"/>
      <c r="F101" s="74"/>
      <c r="G101" s="33"/>
      <c r="H101" s="67"/>
      <c r="I101" s="6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37" t="s">
        <v>178</v>
      </c>
      <c r="B102" s="38" t="s">
        <v>201</v>
      </c>
      <c r="C102" s="39">
        <v>971</v>
      </c>
      <c r="D102" s="37" t="s">
        <v>11</v>
      </c>
      <c r="E102" s="37" t="s">
        <v>223</v>
      </c>
      <c r="F102" s="37" t="s">
        <v>22</v>
      </c>
      <c r="G102" s="37"/>
      <c r="H102" s="28">
        <v>890</v>
      </c>
      <c r="I102" s="28">
        <v>502.1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35" t="s">
        <v>256</v>
      </c>
      <c r="B103" s="101" t="s">
        <v>252</v>
      </c>
      <c r="C103" s="47">
        <v>971</v>
      </c>
      <c r="D103" s="63" t="s">
        <v>253</v>
      </c>
      <c r="E103" s="58"/>
      <c r="F103" s="58"/>
      <c r="G103" s="37"/>
      <c r="H103" s="66">
        <f>H104+H107+H110+H113+H117+H121+H125</f>
        <v>1980</v>
      </c>
      <c r="I103" s="66">
        <f>I104+I107+I110+I113+I117+I121+I125</f>
        <v>775.4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.75" customHeight="1">
      <c r="A104" s="63" t="s">
        <v>257</v>
      </c>
      <c r="B104" s="47" t="s">
        <v>254</v>
      </c>
      <c r="C104" s="47">
        <v>971</v>
      </c>
      <c r="D104" s="63" t="s">
        <v>253</v>
      </c>
      <c r="E104" s="63" t="s">
        <v>224</v>
      </c>
      <c r="F104" s="63"/>
      <c r="G104" s="35" t="s">
        <v>6</v>
      </c>
      <c r="H104" s="66">
        <f>SUM(H106)</f>
        <v>860</v>
      </c>
      <c r="I104" s="66">
        <f>SUM(I106)</f>
        <v>366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68"/>
      <c r="B105" s="64" t="s">
        <v>255</v>
      </c>
      <c r="C105" s="64"/>
      <c r="D105" s="74"/>
      <c r="E105" s="74"/>
      <c r="F105" s="74"/>
      <c r="G105" s="33"/>
      <c r="H105" s="67"/>
      <c r="I105" s="6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37" t="s">
        <v>258</v>
      </c>
      <c r="B106" s="38" t="s">
        <v>201</v>
      </c>
      <c r="C106" s="39">
        <v>971</v>
      </c>
      <c r="D106" s="37" t="s">
        <v>253</v>
      </c>
      <c r="E106" s="37" t="s">
        <v>224</v>
      </c>
      <c r="F106" s="37" t="s">
        <v>22</v>
      </c>
      <c r="G106" s="37" t="s">
        <v>6</v>
      </c>
      <c r="H106" s="28">
        <v>860</v>
      </c>
      <c r="I106" s="28">
        <v>366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63" t="s">
        <v>259</v>
      </c>
      <c r="B107" s="47" t="s">
        <v>111</v>
      </c>
      <c r="C107" s="54">
        <v>971</v>
      </c>
      <c r="D107" s="63" t="s">
        <v>253</v>
      </c>
      <c r="E107" s="47">
        <v>7950000490</v>
      </c>
      <c r="F107" s="75"/>
      <c r="G107" s="32"/>
      <c r="H107" s="77">
        <f>H109</f>
        <v>385</v>
      </c>
      <c r="I107" s="77">
        <f>I109</f>
        <v>118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104"/>
      <c r="B108" s="64" t="s">
        <v>112</v>
      </c>
      <c r="C108" s="57"/>
      <c r="D108" s="64"/>
      <c r="E108" s="64"/>
      <c r="F108" s="76"/>
      <c r="G108" s="32"/>
      <c r="H108" s="78"/>
      <c r="I108" s="7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37" t="s">
        <v>260</v>
      </c>
      <c r="B109" s="38" t="s">
        <v>201</v>
      </c>
      <c r="C109" s="39">
        <v>971</v>
      </c>
      <c r="D109" s="37" t="s">
        <v>253</v>
      </c>
      <c r="E109" s="37" t="s">
        <v>225</v>
      </c>
      <c r="F109" s="37" t="s">
        <v>22</v>
      </c>
      <c r="G109" s="37"/>
      <c r="H109" s="28">
        <v>385</v>
      </c>
      <c r="I109" s="28">
        <v>118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3" t="s">
        <v>261</v>
      </c>
      <c r="B110" s="47" t="s">
        <v>113</v>
      </c>
      <c r="C110" s="47">
        <v>971</v>
      </c>
      <c r="D110" s="63" t="s">
        <v>253</v>
      </c>
      <c r="E110" s="63" t="s">
        <v>226</v>
      </c>
      <c r="F110" s="63"/>
      <c r="G110" s="35"/>
      <c r="H110" s="66">
        <f>H112</f>
        <v>70</v>
      </c>
      <c r="I110" s="66">
        <f>I112</f>
        <v>8.8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102"/>
      <c r="B111" s="64" t="s">
        <v>114</v>
      </c>
      <c r="C111" s="64"/>
      <c r="D111" s="68"/>
      <c r="E111" s="68"/>
      <c r="F111" s="68"/>
      <c r="G111" s="35"/>
      <c r="H111" s="67"/>
      <c r="I111" s="6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37" t="s">
        <v>262</v>
      </c>
      <c r="B112" s="38" t="s">
        <v>201</v>
      </c>
      <c r="C112" s="39">
        <v>971</v>
      </c>
      <c r="D112" s="37" t="s">
        <v>253</v>
      </c>
      <c r="E112" s="37" t="s">
        <v>226</v>
      </c>
      <c r="F112" s="37" t="s">
        <v>22</v>
      </c>
      <c r="G112" s="37"/>
      <c r="H112" s="28">
        <v>70</v>
      </c>
      <c r="I112" s="28">
        <v>8.8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63" t="s">
        <v>263</v>
      </c>
      <c r="B113" s="47" t="s">
        <v>71</v>
      </c>
      <c r="C113" s="47">
        <v>971</v>
      </c>
      <c r="D113" s="63" t="s">
        <v>253</v>
      </c>
      <c r="E113" s="63" t="s">
        <v>227</v>
      </c>
      <c r="F113" s="63"/>
      <c r="G113" s="63"/>
      <c r="H113" s="66">
        <f>SUM(H116)</f>
        <v>105</v>
      </c>
      <c r="I113" s="66">
        <f>SUM(I116)</f>
        <v>26.3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49"/>
      <c r="B114" s="55" t="s">
        <v>116</v>
      </c>
      <c r="C114" s="55"/>
      <c r="D114" s="49"/>
      <c r="E114" s="49"/>
      <c r="F114" s="49"/>
      <c r="G114" s="68"/>
      <c r="H114" s="60"/>
      <c r="I114" s="6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8"/>
      <c r="B115" s="64" t="s">
        <v>115</v>
      </c>
      <c r="C115" s="64"/>
      <c r="D115" s="68"/>
      <c r="E115" s="68"/>
      <c r="F115" s="68"/>
      <c r="G115" s="68"/>
      <c r="H115" s="67"/>
      <c r="I115" s="6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58" t="s">
        <v>264</v>
      </c>
      <c r="B116" s="38" t="s">
        <v>201</v>
      </c>
      <c r="C116" s="54">
        <v>971</v>
      </c>
      <c r="D116" s="58" t="s">
        <v>253</v>
      </c>
      <c r="E116" s="58" t="s">
        <v>227</v>
      </c>
      <c r="F116" s="58" t="s">
        <v>22</v>
      </c>
      <c r="G116" s="37"/>
      <c r="H116" s="59">
        <v>105</v>
      </c>
      <c r="I116" s="59">
        <v>26.3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3" t="s">
        <v>265</v>
      </c>
      <c r="B117" s="47" t="s">
        <v>271</v>
      </c>
      <c r="C117" s="47">
        <v>971</v>
      </c>
      <c r="D117" s="63" t="s">
        <v>253</v>
      </c>
      <c r="E117" s="63" t="s">
        <v>228</v>
      </c>
      <c r="F117" s="63"/>
      <c r="G117" s="35"/>
      <c r="H117" s="66">
        <f>SUM(H120)</f>
        <v>160</v>
      </c>
      <c r="I117" s="66">
        <f>SUM(I120)</f>
        <v>156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1.25" customHeight="1">
      <c r="A118" s="103"/>
      <c r="B118" s="55" t="s">
        <v>250</v>
      </c>
      <c r="C118" s="55"/>
      <c r="D118" s="49"/>
      <c r="E118" s="49"/>
      <c r="F118" s="49"/>
      <c r="G118" s="35"/>
      <c r="H118" s="60"/>
      <c r="I118" s="6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103"/>
      <c r="B119" s="55" t="s">
        <v>251</v>
      </c>
      <c r="C119" s="55"/>
      <c r="D119" s="49"/>
      <c r="E119" s="49"/>
      <c r="F119" s="49"/>
      <c r="G119" s="35"/>
      <c r="H119" s="60"/>
      <c r="I119" s="6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.75" customHeight="1">
      <c r="A120" s="37" t="s">
        <v>266</v>
      </c>
      <c r="B120" s="38" t="s">
        <v>201</v>
      </c>
      <c r="C120" s="39">
        <v>971</v>
      </c>
      <c r="D120" s="37" t="s">
        <v>253</v>
      </c>
      <c r="E120" s="37" t="s">
        <v>228</v>
      </c>
      <c r="F120" s="37" t="s">
        <v>22</v>
      </c>
      <c r="G120" s="37"/>
      <c r="H120" s="28">
        <v>160</v>
      </c>
      <c r="I120" s="28">
        <v>156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63" t="s">
        <v>267</v>
      </c>
      <c r="B121" s="47" t="s">
        <v>246</v>
      </c>
      <c r="C121" s="47">
        <v>971</v>
      </c>
      <c r="D121" s="63" t="s">
        <v>253</v>
      </c>
      <c r="E121" s="63" t="s">
        <v>229</v>
      </c>
      <c r="F121" s="63"/>
      <c r="G121" s="63"/>
      <c r="H121" s="66">
        <f>SUM(H124)</f>
        <v>110</v>
      </c>
      <c r="I121" s="66">
        <f>SUM(I124)</f>
        <v>48.8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49"/>
      <c r="B122" s="55" t="s">
        <v>247</v>
      </c>
      <c r="C122" s="55"/>
      <c r="D122" s="49"/>
      <c r="E122" s="49"/>
      <c r="F122" s="49"/>
      <c r="G122" s="49"/>
      <c r="H122" s="60"/>
      <c r="I122" s="6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68"/>
      <c r="B123" s="64" t="s">
        <v>248</v>
      </c>
      <c r="C123" s="64"/>
      <c r="D123" s="68"/>
      <c r="E123" s="68"/>
      <c r="F123" s="68"/>
      <c r="G123" s="68"/>
      <c r="H123" s="67"/>
      <c r="I123" s="6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51" t="s">
        <v>268</v>
      </c>
      <c r="B124" s="38" t="s">
        <v>201</v>
      </c>
      <c r="C124" s="57">
        <v>971</v>
      </c>
      <c r="D124" s="51" t="s">
        <v>253</v>
      </c>
      <c r="E124" s="51" t="s">
        <v>229</v>
      </c>
      <c r="F124" s="51" t="s">
        <v>22</v>
      </c>
      <c r="G124" s="51"/>
      <c r="H124" s="62">
        <v>110</v>
      </c>
      <c r="I124" s="62">
        <v>48.8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63" t="s">
        <v>269</v>
      </c>
      <c r="B125" s="47" t="s">
        <v>243</v>
      </c>
      <c r="C125" s="47">
        <v>971</v>
      </c>
      <c r="D125" s="63" t="s">
        <v>253</v>
      </c>
      <c r="E125" s="63" t="s">
        <v>249</v>
      </c>
      <c r="F125" s="63"/>
      <c r="G125" s="63"/>
      <c r="H125" s="66">
        <f>SUM(H128)</f>
        <v>290</v>
      </c>
      <c r="I125" s="66">
        <f>SUM(I128)</f>
        <v>51.5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49"/>
      <c r="B126" s="55" t="s">
        <v>244</v>
      </c>
      <c r="C126" s="55"/>
      <c r="D126" s="49"/>
      <c r="E126" s="49"/>
      <c r="F126" s="49"/>
      <c r="G126" s="49"/>
      <c r="H126" s="60"/>
      <c r="I126" s="60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68"/>
      <c r="B127" s="64" t="s">
        <v>242</v>
      </c>
      <c r="C127" s="64"/>
      <c r="D127" s="68"/>
      <c r="E127" s="68"/>
      <c r="F127" s="68"/>
      <c r="G127" s="68"/>
      <c r="H127" s="67"/>
      <c r="I127" s="67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51" t="s">
        <v>270</v>
      </c>
      <c r="B128" s="38" t="s">
        <v>201</v>
      </c>
      <c r="C128" s="57">
        <v>971</v>
      </c>
      <c r="D128" s="51" t="s">
        <v>253</v>
      </c>
      <c r="E128" s="51" t="s">
        <v>249</v>
      </c>
      <c r="F128" s="51" t="s">
        <v>22</v>
      </c>
      <c r="G128" s="51"/>
      <c r="H128" s="62">
        <v>290</v>
      </c>
      <c r="I128" s="62">
        <v>51.5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35" t="s">
        <v>57</v>
      </c>
      <c r="B129" s="32" t="s">
        <v>99</v>
      </c>
      <c r="C129" s="32">
        <v>971</v>
      </c>
      <c r="D129" s="35" t="s">
        <v>12</v>
      </c>
      <c r="E129" s="35"/>
      <c r="F129" s="35"/>
      <c r="G129" s="39"/>
      <c r="H129" s="36">
        <f>SUM(H130)</f>
        <v>4010</v>
      </c>
      <c r="I129" s="36">
        <f>SUM(I130)</f>
        <v>2050.6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35" t="s">
        <v>58</v>
      </c>
      <c r="B130" s="32" t="s">
        <v>49</v>
      </c>
      <c r="C130" s="32">
        <v>971</v>
      </c>
      <c r="D130" s="35" t="s">
        <v>13</v>
      </c>
      <c r="E130" s="35"/>
      <c r="F130" s="35"/>
      <c r="G130" s="39"/>
      <c r="H130" s="36">
        <f>SUM(H131,H134)</f>
        <v>4010</v>
      </c>
      <c r="I130" s="36">
        <f>SUM(I131,I134)</f>
        <v>2050.6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63" t="s">
        <v>60</v>
      </c>
      <c r="B131" s="47" t="s">
        <v>118</v>
      </c>
      <c r="C131" s="47">
        <v>971</v>
      </c>
      <c r="D131" s="63" t="s">
        <v>13</v>
      </c>
      <c r="E131" s="63" t="s">
        <v>230</v>
      </c>
      <c r="F131" s="63"/>
      <c r="G131" s="35"/>
      <c r="H131" s="66">
        <f>SUM(H133)</f>
        <v>2600</v>
      </c>
      <c r="I131" s="66">
        <f>SUM(I133)</f>
        <v>1550.4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9" customHeight="1">
      <c r="A132" s="51"/>
      <c r="B132" s="64" t="s">
        <v>117</v>
      </c>
      <c r="C132" s="64"/>
      <c r="D132" s="74"/>
      <c r="E132" s="74"/>
      <c r="F132" s="74"/>
      <c r="G132" s="33"/>
      <c r="H132" s="67"/>
      <c r="I132" s="67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0.5" customHeight="1">
      <c r="A133" s="37" t="s">
        <v>62</v>
      </c>
      <c r="B133" s="38" t="s">
        <v>201</v>
      </c>
      <c r="C133" s="39">
        <v>971</v>
      </c>
      <c r="D133" s="37" t="s">
        <v>13</v>
      </c>
      <c r="E133" s="37" t="s">
        <v>230</v>
      </c>
      <c r="F133" s="37" t="s">
        <v>22</v>
      </c>
      <c r="G133" s="37" t="s">
        <v>6</v>
      </c>
      <c r="H133" s="28">
        <v>2600</v>
      </c>
      <c r="I133" s="28">
        <v>1550.4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0.5" customHeight="1">
      <c r="A134" s="35" t="s">
        <v>199</v>
      </c>
      <c r="B134" s="32" t="s">
        <v>236</v>
      </c>
      <c r="C134" s="32">
        <v>971</v>
      </c>
      <c r="D134" s="35" t="s">
        <v>13</v>
      </c>
      <c r="E134" s="35" t="s">
        <v>231</v>
      </c>
      <c r="F134" s="35"/>
      <c r="G134" s="35"/>
      <c r="H134" s="36">
        <f>SUM(H135)</f>
        <v>1410</v>
      </c>
      <c r="I134" s="36">
        <f>SUM(I135)</f>
        <v>500.2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0.5" customHeight="1">
      <c r="A135" s="37" t="s">
        <v>200</v>
      </c>
      <c r="B135" s="38" t="s">
        <v>201</v>
      </c>
      <c r="C135" s="39">
        <v>971</v>
      </c>
      <c r="D135" s="37" t="s">
        <v>13</v>
      </c>
      <c r="E135" s="37" t="s">
        <v>231</v>
      </c>
      <c r="F135" s="37" t="s">
        <v>22</v>
      </c>
      <c r="G135" s="37"/>
      <c r="H135" s="28">
        <v>1410</v>
      </c>
      <c r="I135" s="28">
        <v>500.2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35" t="s">
        <v>76</v>
      </c>
      <c r="B136" s="32" t="s">
        <v>3</v>
      </c>
      <c r="C136" s="32">
        <v>971</v>
      </c>
      <c r="D136" s="35">
        <v>1000</v>
      </c>
      <c r="E136" s="35"/>
      <c r="F136" s="35"/>
      <c r="G136" s="35"/>
      <c r="H136" s="36">
        <f>SUM(H137,H141)</f>
        <v>11154.399999999998</v>
      </c>
      <c r="I136" s="36">
        <f>SUM(I137,I141)</f>
        <v>5723.9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35" t="s">
        <v>77</v>
      </c>
      <c r="B137" s="32" t="s">
        <v>86</v>
      </c>
      <c r="C137" s="32">
        <v>971</v>
      </c>
      <c r="D137" s="35" t="s">
        <v>85</v>
      </c>
      <c r="E137" s="35"/>
      <c r="F137" s="35"/>
      <c r="G137" s="35"/>
      <c r="H137" s="36">
        <f>SUM(H138)</f>
        <v>473.8</v>
      </c>
      <c r="I137" s="36">
        <f>SUM(I138)</f>
        <v>201.2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" customHeight="1">
      <c r="A138" s="63" t="s">
        <v>78</v>
      </c>
      <c r="B138" s="47" t="s">
        <v>119</v>
      </c>
      <c r="C138" s="47">
        <v>971</v>
      </c>
      <c r="D138" s="63" t="s">
        <v>85</v>
      </c>
      <c r="E138" s="63" t="s">
        <v>232</v>
      </c>
      <c r="F138" s="63"/>
      <c r="G138" s="35"/>
      <c r="H138" s="66">
        <f>H140</f>
        <v>473.8</v>
      </c>
      <c r="I138" s="66">
        <f>I140</f>
        <v>201.2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1.25" customHeight="1">
      <c r="A139" s="51"/>
      <c r="B139" s="64" t="s">
        <v>288</v>
      </c>
      <c r="C139" s="64"/>
      <c r="D139" s="74"/>
      <c r="E139" s="74"/>
      <c r="F139" s="74"/>
      <c r="G139" s="33"/>
      <c r="H139" s="67"/>
      <c r="I139" s="67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" customHeight="1">
      <c r="A140" s="37" t="s">
        <v>82</v>
      </c>
      <c r="B140" s="34" t="s">
        <v>135</v>
      </c>
      <c r="C140" s="39">
        <v>971</v>
      </c>
      <c r="D140" s="39">
        <v>1003</v>
      </c>
      <c r="E140" s="37" t="s">
        <v>232</v>
      </c>
      <c r="F140" s="37" t="s">
        <v>28</v>
      </c>
      <c r="G140" s="34"/>
      <c r="H140" s="28">
        <v>473.8</v>
      </c>
      <c r="I140" s="28">
        <v>201.2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3.5" customHeight="1">
      <c r="A141" s="35" t="s">
        <v>179</v>
      </c>
      <c r="B141" s="32" t="s">
        <v>59</v>
      </c>
      <c r="C141" s="32">
        <v>971</v>
      </c>
      <c r="D141" s="35">
        <v>1004</v>
      </c>
      <c r="E141" s="35"/>
      <c r="F141" s="35"/>
      <c r="G141" s="35"/>
      <c r="H141" s="36">
        <f>SUM(H142,H145)</f>
        <v>10680.599999999999</v>
      </c>
      <c r="I141" s="36">
        <f>SUM(I142,I145)</f>
        <v>5522.7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" customHeight="1">
      <c r="A142" s="63" t="s">
        <v>287</v>
      </c>
      <c r="B142" s="47" t="s">
        <v>130</v>
      </c>
      <c r="C142" s="47">
        <v>971</v>
      </c>
      <c r="D142" s="63" t="s">
        <v>61</v>
      </c>
      <c r="E142" s="63" t="s">
        <v>239</v>
      </c>
      <c r="F142" s="63"/>
      <c r="G142" s="35"/>
      <c r="H142" s="66">
        <f>SUM(H144)</f>
        <v>9313.3</v>
      </c>
      <c r="I142" s="66">
        <f>SUM(I144)</f>
        <v>4938.5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9.75" customHeight="1">
      <c r="A143" s="68"/>
      <c r="B143" s="64" t="s">
        <v>131</v>
      </c>
      <c r="C143" s="64"/>
      <c r="D143" s="68"/>
      <c r="E143" s="68"/>
      <c r="F143" s="68"/>
      <c r="G143" s="35"/>
      <c r="H143" s="67"/>
      <c r="I143" s="67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1.25" customHeight="1">
      <c r="A144" s="37" t="s">
        <v>286</v>
      </c>
      <c r="B144" s="38" t="s">
        <v>135</v>
      </c>
      <c r="C144" s="39">
        <v>971</v>
      </c>
      <c r="D144" s="37" t="s">
        <v>61</v>
      </c>
      <c r="E144" s="37" t="s">
        <v>239</v>
      </c>
      <c r="F144" s="37" t="s">
        <v>28</v>
      </c>
      <c r="G144" s="37"/>
      <c r="H144" s="28">
        <v>9313.3</v>
      </c>
      <c r="I144" s="28">
        <v>4938.5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63" t="s">
        <v>180</v>
      </c>
      <c r="B145" s="47" t="s">
        <v>133</v>
      </c>
      <c r="C145" s="47">
        <v>971</v>
      </c>
      <c r="D145" s="63" t="s">
        <v>61</v>
      </c>
      <c r="E145" s="63" t="s">
        <v>240</v>
      </c>
      <c r="F145" s="63"/>
      <c r="G145" s="35"/>
      <c r="H145" s="66">
        <f>SUM(H147)</f>
        <v>1367.3</v>
      </c>
      <c r="I145" s="66">
        <f>SUM(I147)</f>
        <v>584.2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68"/>
      <c r="B146" s="64" t="s">
        <v>132</v>
      </c>
      <c r="C146" s="64"/>
      <c r="D146" s="68"/>
      <c r="E146" s="68"/>
      <c r="F146" s="68"/>
      <c r="G146" s="35"/>
      <c r="H146" s="67"/>
      <c r="I146" s="67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3.5" customHeight="1">
      <c r="A147" s="37" t="s">
        <v>181</v>
      </c>
      <c r="B147" s="38" t="s">
        <v>135</v>
      </c>
      <c r="C147" s="39">
        <v>971</v>
      </c>
      <c r="D147" s="37" t="s">
        <v>61</v>
      </c>
      <c r="E147" s="37" t="s">
        <v>240</v>
      </c>
      <c r="F147" s="37" t="s">
        <v>28</v>
      </c>
      <c r="G147" s="37"/>
      <c r="H147" s="28">
        <v>1367.3</v>
      </c>
      <c r="I147" s="28">
        <v>584.2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1.25" customHeight="1">
      <c r="A148" s="35" t="s">
        <v>93</v>
      </c>
      <c r="B148" s="32" t="s">
        <v>72</v>
      </c>
      <c r="C148" s="32">
        <v>971</v>
      </c>
      <c r="D148" s="35" t="s">
        <v>73</v>
      </c>
      <c r="E148" s="35"/>
      <c r="F148" s="35"/>
      <c r="G148" s="39"/>
      <c r="H148" s="36">
        <f>H149</f>
        <v>390</v>
      </c>
      <c r="I148" s="36">
        <f>I149</f>
        <v>286.9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35" t="s">
        <v>94</v>
      </c>
      <c r="B149" s="32" t="s">
        <v>74</v>
      </c>
      <c r="C149" s="32">
        <v>971</v>
      </c>
      <c r="D149" s="35" t="s">
        <v>75</v>
      </c>
      <c r="E149" s="35"/>
      <c r="F149" s="35"/>
      <c r="G149" s="39"/>
      <c r="H149" s="36">
        <f>H150</f>
        <v>390</v>
      </c>
      <c r="I149" s="36">
        <f>I150</f>
        <v>286.9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.75" customHeight="1">
      <c r="A150" s="63" t="s">
        <v>95</v>
      </c>
      <c r="B150" s="47" t="s">
        <v>54</v>
      </c>
      <c r="C150" s="47">
        <v>971</v>
      </c>
      <c r="D150" s="63" t="s">
        <v>75</v>
      </c>
      <c r="E150" s="63" t="s">
        <v>233</v>
      </c>
      <c r="F150" s="63"/>
      <c r="G150" s="35"/>
      <c r="H150" s="66">
        <f>H152</f>
        <v>390</v>
      </c>
      <c r="I150" s="66">
        <f>I152</f>
        <v>286.9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68"/>
      <c r="B151" s="64" t="s">
        <v>55</v>
      </c>
      <c r="C151" s="64"/>
      <c r="D151" s="74"/>
      <c r="E151" s="74"/>
      <c r="F151" s="74"/>
      <c r="G151" s="33"/>
      <c r="H151" s="67"/>
      <c r="I151" s="6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3.5" customHeight="1">
      <c r="A152" s="37" t="s">
        <v>120</v>
      </c>
      <c r="B152" s="38" t="s">
        <v>201</v>
      </c>
      <c r="C152" s="39">
        <v>971</v>
      </c>
      <c r="D152" s="37" t="s">
        <v>75</v>
      </c>
      <c r="E152" s="37" t="s">
        <v>233</v>
      </c>
      <c r="F152" s="37" t="s">
        <v>22</v>
      </c>
      <c r="G152" s="37"/>
      <c r="H152" s="28">
        <v>390</v>
      </c>
      <c r="I152" s="28">
        <v>286.9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3.5" customHeight="1">
      <c r="A153" s="35" t="s">
        <v>182</v>
      </c>
      <c r="B153" s="32" t="s">
        <v>80</v>
      </c>
      <c r="C153" s="32">
        <v>971</v>
      </c>
      <c r="D153" s="35" t="s">
        <v>79</v>
      </c>
      <c r="E153" s="35"/>
      <c r="F153" s="35"/>
      <c r="G153" s="39"/>
      <c r="H153" s="36">
        <f>SUM(H154)</f>
        <v>1200</v>
      </c>
      <c r="I153" s="36">
        <f>SUM(I154)</f>
        <v>550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" customHeight="1">
      <c r="A154" s="35" t="s">
        <v>183</v>
      </c>
      <c r="B154" s="32" t="s">
        <v>51</v>
      </c>
      <c r="C154" s="32">
        <v>971</v>
      </c>
      <c r="D154" s="35" t="s">
        <v>81</v>
      </c>
      <c r="E154" s="35"/>
      <c r="F154" s="35"/>
      <c r="G154" s="39"/>
      <c r="H154" s="36">
        <f>SUM(H155,H158,)</f>
        <v>1200</v>
      </c>
      <c r="I154" s="36">
        <f>SUM(I155,I158,)</f>
        <v>550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" customHeight="1">
      <c r="A155" s="63" t="s">
        <v>184</v>
      </c>
      <c r="B155" s="47" t="s">
        <v>122</v>
      </c>
      <c r="C155" s="47">
        <v>971</v>
      </c>
      <c r="D155" s="63" t="s">
        <v>81</v>
      </c>
      <c r="E155" s="63" t="s">
        <v>234</v>
      </c>
      <c r="F155" s="63"/>
      <c r="G155" s="35"/>
      <c r="H155" s="66">
        <f>SUM(H157)</f>
        <v>800</v>
      </c>
      <c r="I155" s="66">
        <f>SUM(I157)</f>
        <v>408.6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0.5" customHeight="1">
      <c r="A156" s="74"/>
      <c r="B156" s="64" t="s">
        <v>121</v>
      </c>
      <c r="C156" s="64"/>
      <c r="D156" s="74"/>
      <c r="E156" s="74"/>
      <c r="F156" s="74"/>
      <c r="G156" s="33"/>
      <c r="H156" s="67"/>
      <c r="I156" s="6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1.25" customHeight="1">
      <c r="A157" s="37" t="s">
        <v>185</v>
      </c>
      <c r="B157" s="38" t="s">
        <v>201</v>
      </c>
      <c r="C157" s="39">
        <v>971</v>
      </c>
      <c r="D157" s="37" t="s">
        <v>81</v>
      </c>
      <c r="E157" s="37" t="s">
        <v>234</v>
      </c>
      <c r="F157" s="37" t="s">
        <v>22</v>
      </c>
      <c r="G157" s="37"/>
      <c r="H157" s="28">
        <v>800</v>
      </c>
      <c r="I157" s="28">
        <v>408.6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35" t="s">
        <v>186</v>
      </c>
      <c r="B158" s="32" t="s">
        <v>152</v>
      </c>
      <c r="C158" s="32">
        <v>971</v>
      </c>
      <c r="D158" s="35" t="s">
        <v>81</v>
      </c>
      <c r="E158" s="35" t="s">
        <v>235</v>
      </c>
      <c r="F158" s="35"/>
      <c r="G158" s="35"/>
      <c r="H158" s="36">
        <f>SUM(H159)</f>
        <v>400</v>
      </c>
      <c r="I158" s="36">
        <f>SUM(I159)</f>
        <v>141.4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37" t="s">
        <v>187</v>
      </c>
      <c r="B159" s="38" t="s">
        <v>201</v>
      </c>
      <c r="C159" s="39">
        <v>971</v>
      </c>
      <c r="D159" s="37" t="s">
        <v>81</v>
      </c>
      <c r="E159" s="37" t="s">
        <v>235</v>
      </c>
      <c r="F159" s="37" t="s">
        <v>22</v>
      </c>
      <c r="G159" s="37"/>
      <c r="H159" s="28">
        <v>400</v>
      </c>
      <c r="I159" s="28">
        <v>141.4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37"/>
      <c r="B160" s="32" t="s">
        <v>1</v>
      </c>
      <c r="C160" s="32"/>
      <c r="D160" s="45"/>
      <c r="E160" s="35"/>
      <c r="F160" s="35"/>
      <c r="G160" s="35"/>
      <c r="H160" s="36">
        <f>SUM(H13,H37)</f>
        <v>168886.3</v>
      </c>
      <c r="I160" s="36">
        <f>SUM(I13,I37)</f>
        <v>34890.82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13"/>
      <c r="B161" s="29"/>
      <c r="C161" s="14"/>
      <c r="D161" s="16"/>
      <c r="E161" s="14"/>
      <c r="F161" s="30"/>
      <c r="G161" s="14"/>
      <c r="H161" s="14"/>
      <c r="I161" s="21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126" t="s">
        <v>275</v>
      </c>
      <c r="B162" s="116"/>
      <c r="C162" s="116"/>
      <c r="D162" s="116"/>
      <c r="E162" s="116"/>
      <c r="F162" s="116"/>
      <c r="G162" s="116"/>
      <c r="H162" s="116"/>
      <c r="I162" s="116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126" t="s">
        <v>274</v>
      </c>
      <c r="B163" s="116"/>
      <c r="C163" s="116"/>
      <c r="D163" s="116"/>
      <c r="E163" s="116"/>
      <c r="F163" s="116"/>
      <c r="G163" s="116"/>
      <c r="H163" s="116"/>
      <c r="I163" s="116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126" t="s">
        <v>276</v>
      </c>
      <c r="B164" s="116"/>
      <c r="C164" s="116"/>
      <c r="D164" s="116"/>
      <c r="E164" s="116"/>
      <c r="F164" s="116"/>
      <c r="G164" s="116"/>
      <c r="H164" s="116"/>
      <c r="I164" s="116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127"/>
      <c r="B165" s="112"/>
      <c r="C165" s="112"/>
      <c r="D165" s="112"/>
      <c r="E165" s="112"/>
      <c r="F165" s="112"/>
      <c r="G165" s="112"/>
      <c r="H165" s="112"/>
      <c r="I165" s="21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106"/>
      <c r="B166" s="106"/>
      <c r="C166" s="106"/>
      <c r="D166" s="106"/>
      <c r="E166" s="106"/>
      <c r="F166" s="106"/>
      <c r="G166" s="94"/>
      <c r="H166" s="94"/>
      <c r="I166" s="21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13"/>
      <c r="B167" s="94"/>
      <c r="C167" s="94"/>
      <c r="D167" s="94"/>
      <c r="E167" s="94"/>
      <c r="F167" s="94"/>
      <c r="G167" s="1"/>
      <c r="H167" s="1"/>
      <c r="I167" s="21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13"/>
      <c r="B168" s="1"/>
      <c r="C168" s="1"/>
      <c r="D168" s="1"/>
      <c r="E168" s="1"/>
      <c r="F168" s="1"/>
      <c r="G168" s="1"/>
      <c r="H168" s="1"/>
      <c r="I168" s="21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13"/>
      <c r="B169" s="1"/>
      <c r="C169" s="1"/>
      <c r="D169" s="1"/>
      <c r="E169" s="1"/>
      <c r="F169" s="1"/>
      <c r="G169" s="14"/>
      <c r="H169" s="14"/>
      <c r="I169" s="21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" customHeight="1">
      <c r="A170" s="13"/>
      <c r="B170" s="14"/>
      <c r="C170" s="14"/>
      <c r="D170" s="14"/>
      <c r="E170" s="14"/>
      <c r="F170" s="14"/>
      <c r="G170"/>
      <c r="H170"/>
      <c r="I170" s="22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2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2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7"/>
      <c r="B173" s="7"/>
      <c r="C173"/>
      <c r="D173"/>
      <c r="E173"/>
      <c r="F173"/>
      <c r="G173"/>
      <c r="H173"/>
      <c r="I173" s="22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1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1.25" customHeight="1">
      <c r="A175" s="7"/>
      <c r="B175" s="7"/>
      <c r="C175"/>
      <c r="D175"/>
      <c r="E175"/>
      <c r="F175"/>
      <c r="G175"/>
      <c r="H175"/>
      <c r="I175" s="22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.75" customHeight="1">
      <c r="A176" s="7"/>
      <c r="B176" s="7"/>
      <c r="C176"/>
      <c r="D176"/>
      <c r="E176"/>
      <c r="F176"/>
      <c r="G176"/>
      <c r="H176"/>
      <c r="I176" s="22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.75" customHeight="1">
      <c r="A177" s="7"/>
      <c r="B177" s="7"/>
      <c r="C177"/>
      <c r="D177"/>
      <c r="E177"/>
      <c r="F177"/>
      <c r="G177"/>
      <c r="H177"/>
      <c r="I177" s="22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7"/>
      <c r="B178" s="7"/>
      <c r="C178"/>
      <c r="D178"/>
      <c r="E178"/>
      <c r="F178"/>
      <c r="G178"/>
      <c r="H178"/>
      <c r="I178" s="22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7.25" customHeight="1">
      <c r="A179" s="7"/>
      <c r="B179" s="7"/>
      <c r="F179"/>
      <c r="G179"/>
      <c r="H179"/>
      <c r="I179" s="2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" customHeight="1" hidden="1">
      <c r="A180" s="7"/>
      <c r="B180" s="7"/>
      <c r="F180"/>
      <c r="G180"/>
      <c r="H180"/>
      <c r="I180" s="2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6.25" customHeight="1">
      <c r="A181" s="7"/>
      <c r="B181" s="7"/>
      <c r="F181"/>
      <c r="G181"/>
      <c r="H181"/>
      <c r="I181" s="2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3.5" customHeight="1">
      <c r="A182" s="7"/>
      <c r="B182" s="7"/>
      <c r="F182"/>
      <c r="G182"/>
      <c r="H182"/>
      <c r="I182" s="2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9" ht="14.25" customHeight="1">
      <c r="A183" s="7"/>
      <c r="B183" s="7"/>
      <c r="F183"/>
      <c r="G183"/>
      <c r="H183"/>
      <c r="I183" s="12"/>
    </row>
    <row r="184" spans="1:9" ht="18.75" customHeight="1">
      <c r="A184" s="7"/>
      <c r="B184" s="7"/>
      <c r="F184"/>
      <c r="G184"/>
      <c r="H184"/>
      <c r="I184" s="12"/>
    </row>
    <row r="185" spans="1:9" ht="15" customHeight="1">
      <c r="A185" s="7"/>
      <c r="B185" s="7"/>
      <c r="F185"/>
      <c r="G185"/>
      <c r="H185"/>
      <c r="I185" s="18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4.25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3.5" customHeight="1">
      <c r="A213" s="7"/>
      <c r="B213" s="7"/>
      <c r="F213"/>
      <c r="G213"/>
      <c r="H213"/>
      <c r="I213"/>
    </row>
    <row r="214" spans="1:9" ht="15" customHeight="1">
      <c r="A214" s="7"/>
      <c r="B214" s="7"/>
      <c r="F214"/>
      <c r="G214"/>
      <c r="H214"/>
      <c r="I214"/>
    </row>
    <row r="215" spans="1:9" ht="15.75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 s="2"/>
      <c r="H272" s="2"/>
      <c r="I272"/>
    </row>
    <row r="273" spans="1:9" ht="12" customHeight="1">
      <c r="A273" s="2"/>
      <c r="B273" s="2"/>
      <c r="C273" s="2"/>
      <c r="D273" s="2"/>
      <c r="E273" s="2"/>
      <c r="F273" s="2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s="2" customFormat="1" ht="12" customHeight="1">
      <c r="A285"/>
      <c r="B285"/>
      <c r="C285"/>
      <c r="D285"/>
      <c r="E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 s="2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</sheetData>
  <sheetProtection/>
  <mergeCells count="29">
    <mergeCell ref="E4:H4"/>
    <mergeCell ref="A163:I163"/>
    <mergeCell ref="A164:I164"/>
    <mergeCell ref="B9:B11"/>
    <mergeCell ref="A165:H165"/>
    <mergeCell ref="A162:I162"/>
    <mergeCell ref="E90:E92"/>
    <mergeCell ref="F90:F92"/>
    <mergeCell ref="F9:F11"/>
    <mergeCell ref="J6:P10"/>
    <mergeCell ref="A9:A11"/>
    <mergeCell ref="E9:E11"/>
    <mergeCell ref="B90:B92"/>
    <mergeCell ref="C90:C92"/>
    <mergeCell ref="H9:H11"/>
    <mergeCell ref="H90:H92"/>
    <mergeCell ref="C9:C11"/>
    <mergeCell ref="D9:D11"/>
    <mergeCell ref="D90:D92"/>
    <mergeCell ref="A166:F166"/>
    <mergeCell ref="I9:I11"/>
    <mergeCell ref="I90:I92"/>
    <mergeCell ref="F1:I1"/>
    <mergeCell ref="B2:I2"/>
    <mergeCell ref="B3:I3"/>
    <mergeCell ref="B5:J5"/>
    <mergeCell ref="B6:H6"/>
    <mergeCell ref="B7:H7"/>
    <mergeCell ref="A90:A92"/>
  </mergeCells>
  <printOptions horizontalCentered="1"/>
  <pageMargins left="0.2362204724409449" right="0.2362204724409449" top="0.51" bottom="0.7480314960629921" header="0.16" footer="0.31496062992125984"/>
  <pageSetup fitToHeight="2" fitToWidth="1" horizontalDpi="300" verticalDpi="300" orientation="portrait" paperSize="9" scale="71" r:id="rId1"/>
  <rowBreaks count="1" manualBreakCount="1">
    <brk id="88" max="15" man="1"/>
  </rowBreaks>
  <colBreaks count="1" manualBreakCount="1">
    <brk id="8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2017-07-10T13:47:31Z</cp:lastPrinted>
  <dcterms:created xsi:type="dcterms:W3CDTF">2001-11-23T11:26:15Z</dcterms:created>
  <dcterms:modified xsi:type="dcterms:W3CDTF">2017-10-12T08:19:46Z</dcterms:modified>
  <cp:category/>
  <cp:version/>
  <cp:contentType/>
  <cp:contentStatus/>
</cp:coreProperties>
</file>